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1980" windowWidth="13725" windowHeight="8235" firstSheet="1" activeTab="2"/>
  </bookViews>
  <sheets>
    <sheet name="Sheet3" sheetId="1" r:id="rId1"/>
    <sheet name="Sheet5" sheetId="2" r:id="rId2"/>
    <sheet name="Sheet4" sheetId="3" r:id="rId3"/>
    <sheet name="Sheet1" sheetId="4" r:id="rId4"/>
    <sheet name="incexpsum" sheetId="5" r:id="rId5"/>
    <sheet name="incomepie" sheetId="6" r:id="rId6"/>
    <sheet name="expensepie" sheetId="7" r:id="rId7"/>
    <sheet name="bargraph" sheetId="8" r:id="rId8"/>
    <sheet name="incomesummary" sheetId="9" r:id="rId9"/>
  </sheets>
  <definedNames>
    <definedName name="_xlnm.Print_Area" localSheetId="2">'Sheet4'!$A$1:$F$140</definedName>
    <definedName name="_xlnm.Print_Titles" localSheetId="2">'Sheet4'!$3:$5</definedName>
  </definedNames>
  <calcPr fullCalcOnLoad="1"/>
</workbook>
</file>

<file path=xl/sharedStrings.xml><?xml version="1.0" encoding="utf-8"?>
<sst xmlns="http://schemas.openxmlformats.org/spreadsheetml/2006/main" count="154" uniqueCount="129">
  <si>
    <t xml:space="preserve"> </t>
  </si>
  <si>
    <t>Audited</t>
  </si>
  <si>
    <t>General Income</t>
  </si>
  <si>
    <t xml:space="preserve">  Dues</t>
  </si>
  <si>
    <t xml:space="preserve">  Contributions - Individual</t>
  </si>
  <si>
    <t xml:space="preserve">  Interest</t>
  </si>
  <si>
    <t xml:space="preserve">  Miscellaneous Income</t>
  </si>
  <si>
    <t>General &amp; Administrative Expenses</t>
  </si>
  <si>
    <t xml:space="preserve">  Travel - Executive Director</t>
  </si>
  <si>
    <t xml:space="preserve">  Travel - Staff</t>
  </si>
  <si>
    <t xml:space="preserve">  Travel - President</t>
  </si>
  <si>
    <t xml:space="preserve">  Travel - Directors</t>
  </si>
  <si>
    <t xml:space="preserve">  Audit</t>
  </si>
  <si>
    <t xml:space="preserve">  Business Meetings</t>
  </si>
  <si>
    <t xml:space="preserve">  Credit Card &amp; Bank Charges</t>
  </si>
  <si>
    <t xml:space="preserve">  Legal Services</t>
  </si>
  <si>
    <t xml:space="preserve">  Printing - General</t>
  </si>
  <si>
    <t xml:space="preserve">  Subscriptions</t>
  </si>
  <si>
    <t>Total General &amp; Admin Expenses</t>
  </si>
  <si>
    <t>Admin Income (Expense)</t>
  </si>
  <si>
    <t>AIC Activities Income</t>
  </si>
  <si>
    <t xml:space="preserve">  Mailing Label Sales</t>
  </si>
  <si>
    <t xml:space="preserve">  Royalties</t>
  </si>
  <si>
    <t>Total AIC Activities Income</t>
  </si>
  <si>
    <t>AIC Activities Expense</t>
  </si>
  <si>
    <t xml:space="preserve">  Certificates</t>
  </si>
  <si>
    <t xml:space="preserve">  Organizational Sponsorship</t>
  </si>
  <si>
    <t>Total AIC Activities Expense</t>
  </si>
  <si>
    <t>Total AIC Act. Income (Expense)</t>
  </si>
  <si>
    <t>*AIC Technology Income</t>
  </si>
  <si>
    <t>Total Technology Income</t>
  </si>
  <si>
    <t>**AIC Technology Expenses</t>
  </si>
  <si>
    <t xml:space="preserve">  Web Page Updates</t>
  </si>
  <si>
    <t xml:space="preserve">  Web Page Housing</t>
  </si>
  <si>
    <t>Total AIC Technology Expenses</t>
  </si>
  <si>
    <t>Total AIC Tech Income (Expenses)</t>
  </si>
  <si>
    <t>Total AIC Grants</t>
  </si>
  <si>
    <t>Publications Income</t>
  </si>
  <si>
    <t xml:space="preserve">  Subscriptions - Chemist</t>
  </si>
  <si>
    <t xml:space="preserve">  Advertising - Chemist</t>
  </si>
  <si>
    <t xml:space="preserve">  Reprints</t>
  </si>
  <si>
    <t xml:space="preserve">  Directory Sales</t>
  </si>
  <si>
    <t>Total Publications Income</t>
  </si>
  <si>
    <t>Publication Expense</t>
  </si>
  <si>
    <t xml:space="preserve">  Printing Chemist</t>
  </si>
  <si>
    <t xml:space="preserve">  Mailing Chemist</t>
  </si>
  <si>
    <t>Total Publication Expense</t>
  </si>
  <si>
    <t>Total Publication Income (Expense)</t>
  </si>
  <si>
    <t>Certification Income</t>
  </si>
  <si>
    <t xml:space="preserve">  NCC Fees</t>
  </si>
  <si>
    <t xml:space="preserve">  NCC Certification Seals</t>
  </si>
  <si>
    <t xml:space="preserve">  CCT Exams Fees</t>
  </si>
  <si>
    <t>Total Certification Income</t>
  </si>
  <si>
    <t>Certification Expense</t>
  </si>
  <si>
    <t xml:space="preserve">  NCC - Meetings and Travel</t>
  </si>
  <si>
    <t xml:space="preserve">  NCC - Printing and Mailing</t>
  </si>
  <si>
    <t xml:space="preserve">  NCC - Certification Seals</t>
  </si>
  <si>
    <t>Total Certification Expenses</t>
  </si>
  <si>
    <t>Total Certif. Income (Expense)</t>
  </si>
  <si>
    <t>Professional Education Income</t>
  </si>
  <si>
    <t xml:space="preserve">  Lab Safety Workshops</t>
  </si>
  <si>
    <t>Total Prof Education Income</t>
  </si>
  <si>
    <t>Professional Education Expense</t>
  </si>
  <si>
    <t xml:space="preserve">  Workshops</t>
  </si>
  <si>
    <t>Total Professional Education Expense</t>
  </si>
  <si>
    <t>Total Prof Educ Income (Expense)</t>
  </si>
  <si>
    <t xml:space="preserve">  Registration Fees</t>
  </si>
  <si>
    <t xml:space="preserve"> Sponsorship</t>
  </si>
  <si>
    <t>Total Annual Meeting Income</t>
  </si>
  <si>
    <t xml:space="preserve">  Food and Beverage</t>
  </si>
  <si>
    <t xml:space="preserve">  Printing and Mailing</t>
  </si>
  <si>
    <t xml:space="preserve">  General &amp; Audiovisual</t>
  </si>
  <si>
    <t>Total Annual Meeting Expenses</t>
  </si>
  <si>
    <t>Total Annual Mtg Income (Expense)</t>
  </si>
  <si>
    <t>TOTAL INCOME</t>
  </si>
  <si>
    <t>TOTAL EXPENSES</t>
  </si>
  <si>
    <t>NET INCOME</t>
  </si>
  <si>
    <t>Income</t>
  </si>
  <si>
    <t>Total Dues, Contrib</t>
  </si>
  <si>
    <t>Total AIC Activities</t>
  </si>
  <si>
    <t>Total Dreyfus Grants</t>
  </si>
  <si>
    <t xml:space="preserve"> Expenses</t>
  </si>
  <si>
    <t>Total General &amp; Admin Expense</t>
  </si>
  <si>
    <t>Total AIC Activites Expense</t>
  </si>
  <si>
    <t>INCOME</t>
  </si>
  <si>
    <t>EXPENSE</t>
  </si>
  <si>
    <t>Total Publications</t>
  </si>
  <si>
    <t>Total Certification</t>
  </si>
  <si>
    <t>Total Annual Meeting</t>
  </si>
  <si>
    <t>TOTAL</t>
  </si>
  <si>
    <t xml:space="preserve">  Management/Headquarters</t>
  </si>
  <si>
    <t xml:space="preserve">  Web Page Advertising</t>
  </si>
  <si>
    <t xml:space="preserve"> Membership Promotion</t>
  </si>
  <si>
    <t xml:space="preserve">  Prio Year Expenses</t>
  </si>
  <si>
    <t>Total Regional Meeting Income</t>
  </si>
  <si>
    <t>Regional Meeting Expense</t>
  </si>
  <si>
    <t>Total Regional Meeting Expenses</t>
  </si>
  <si>
    <t>AIC 1999 Audited</t>
  </si>
  <si>
    <t xml:space="preserve">  Corporate Sponsorship</t>
  </si>
  <si>
    <t xml:space="preserve">  Student Award Fees</t>
  </si>
  <si>
    <t>Actual</t>
  </si>
  <si>
    <t xml:space="preserve">  Tabletop Exhibit fees</t>
  </si>
  <si>
    <t>** Student Awards</t>
  </si>
  <si>
    <t>* ISP Fee</t>
  </si>
  <si>
    <t>National Meeting Income</t>
  </si>
  <si>
    <t xml:space="preserve">  Computers</t>
  </si>
  <si>
    <t>Budget</t>
  </si>
  <si>
    <t xml:space="preserve">  Moving/Transitional Expenses</t>
  </si>
  <si>
    <t xml:space="preserve">  Editorial Services</t>
  </si>
  <si>
    <t xml:space="preserve">  Credit Card Processing Fees</t>
  </si>
  <si>
    <t xml:space="preserve">  Copyright Royalties</t>
  </si>
  <si>
    <t xml:space="preserve">  Miscellanous Expenses</t>
  </si>
  <si>
    <t xml:space="preserve">  Supplies</t>
  </si>
  <si>
    <t xml:space="preserve">  Dues Preparations </t>
  </si>
  <si>
    <t xml:space="preserve">  Elections Preparations</t>
  </si>
  <si>
    <t xml:space="preserve">  Premises - Insurance</t>
  </si>
  <si>
    <t xml:space="preserve">  Postage &amp; Mailing</t>
  </si>
  <si>
    <t xml:space="preserve">  Executive Director Salary</t>
  </si>
  <si>
    <t xml:space="preserve">  Executive Director Benefits</t>
  </si>
  <si>
    <t xml:space="preserve">  Administrative Support</t>
  </si>
  <si>
    <t xml:space="preserve">  Accounting Services</t>
  </si>
  <si>
    <t xml:space="preserve">  P/R &amp; Workers Comp </t>
  </si>
  <si>
    <t xml:space="preserve">  FICA Payroll Expense</t>
  </si>
  <si>
    <t xml:space="preserve">  Telephone/Conference Calls</t>
  </si>
  <si>
    <t>Unaudited</t>
  </si>
  <si>
    <t>there are 4 issues this year.</t>
  </si>
  <si>
    <r>
      <t xml:space="preserve">Notes to 2004 Budget:  Printing and postage expense for </t>
    </r>
    <r>
      <rPr>
        <i/>
        <sz val="9"/>
        <rFont val="Arial"/>
        <family val="2"/>
      </rPr>
      <t>The Chemist</t>
    </r>
    <r>
      <rPr>
        <sz val="9"/>
        <rFont val="Arial"/>
        <family val="2"/>
      </rPr>
      <t xml:space="preserve"> is assuming</t>
    </r>
  </si>
  <si>
    <r>
      <t xml:space="preserve">Editorial Services is staff charges for preparing </t>
    </r>
    <r>
      <rPr>
        <i/>
        <sz val="9"/>
        <rFont val="Arial"/>
        <family val="2"/>
      </rPr>
      <t>The Chemist</t>
    </r>
    <r>
      <rPr>
        <sz val="9"/>
        <rFont val="Arial"/>
        <family val="2"/>
      </rPr>
      <t>.</t>
    </r>
  </si>
  <si>
    <t xml:space="preserve"> Rent on Storage Space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</si>
</sst>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%"/>
    <numFmt numFmtId="170" formatCode="mmmm\ d\,\ yyyy"/>
    <numFmt numFmtId="171" formatCode="_(* #,##0.0000_);_(* \(#,##0.0000\);_(* &quot;-&quot;??_);_(@_)"/>
    <numFmt numFmtId="172" formatCode="&quot;$&quot;#,##0"/>
    <numFmt numFmtId="173" formatCode="mm/dd/yy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68" fontId="0" fillId="0" borderId="0" xfId="17" applyAlignment="1">
      <alignment/>
    </xf>
    <xf numFmtId="0" fontId="4" fillId="0" borderId="0" xfId="0" applyFont="1" applyAlignment="1">
      <alignment horizontal="right"/>
    </xf>
    <xf numFmtId="168" fontId="0" fillId="0" borderId="0" xfId="0" applyNumberFormat="1" applyAlignment="1">
      <alignment/>
    </xf>
    <xf numFmtId="42" fontId="0" fillId="0" borderId="0" xfId="18" applyAlignment="1">
      <alignment/>
    </xf>
    <xf numFmtId="42" fontId="0" fillId="0" borderId="0" xfId="0" applyNumberFormat="1" applyAlignment="1">
      <alignment/>
    </xf>
    <xf numFmtId="10" fontId="0" fillId="0" borderId="0" xfId="19" applyNumberFormat="1" applyFont="1" applyAlignment="1">
      <alignment/>
    </xf>
    <xf numFmtId="9" fontId="0" fillId="0" borderId="0" xfId="19" applyAlignment="1">
      <alignment/>
    </xf>
    <xf numFmtId="0" fontId="4" fillId="0" borderId="0" xfId="0" applyFont="1" applyAlignment="1" quotePrefix="1">
      <alignment horizontal="left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left"/>
    </xf>
    <xf numFmtId="0" fontId="4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166" fontId="6" fillId="0" borderId="0" xfId="15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14" fontId="1" fillId="0" borderId="0" xfId="0" applyNumberFormat="1" applyFont="1" applyAlignment="1">
      <alignment horizontal="right"/>
    </xf>
    <xf numFmtId="42" fontId="0" fillId="0" borderId="0" xfId="18" applyFont="1" applyAlignment="1">
      <alignment/>
    </xf>
    <xf numFmtId="168" fontId="0" fillId="0" borderId="0" xfId="17" applyFont="1" applyAlignment="1">
      <alignment/>
    </xf>
    <xf numFmtId="173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166" fontId="6" fillId="0" borderId="0" xfId="15" applyNumberFormat="1" applyFont="1" applyFill="1" applyBorder="1" applyAlignment="1">
      <alignment/>
    </xf>
    <xf numFmtId="168" fontId="6" fillId="0" borderId="0" xfId="17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168" fontId="6" fillId="0" borderId="0" xfId="17" applyFont="1" applyFill="1" applyBorder="1" applyAlignment="1">
      <alignment/>
    </xf>
    <xf numFmtId="166" fontId="6" fillId="0" borderId="0" xfId="15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68" fontId="8" fillId="0" borderId="0" xfId="17" applyNumberFormat="1" applyFont="1" applyBorder="1" applyAlignment="1">
      <alignment/>
    </xf>
    <xf numFmtId="168" fontId="8" fillId="0" borderId="0" xfId="17" applyFont="1" applyBorder="1" applyAlignment="1">
      <alignment/>
    </xf>
    <xf numFmtId="5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8" fontId="8" fillId="0" borderId="0" xfId="0" applyNumberFormat="1" applyFont="1" applyBorder="1" applyAlignment="1">
      <alignment/>
    </xf>
    <xf numFmtId="5" fontId="8" fillId="0" borderId="0" xfId="15" applyNumberFormat="1" applyFont="1" applyBorder="1" applyAlignment="1">
      <alignment/>
    </xf>
    <xf numFmtId="0" fontId="8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168" fontId="8" fillId="0" borderId="0" xfId="15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American Institute of Chemists
1999 Audited Income</a:t>
            </a:r>
          </a:p>
        </c:rich>
      </c:tx>
      <c:layout>
        <c:manualLayout>
          <c:xMode val="factor"/>
          <c:yMode val="factor"/>
          <c:x val="0.001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075"/>
          <c:y val="0.19125"/>
          <c:w val="0.61875"/>
          <c:h val="0.71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incexpsum!$A$4:$B$9</c:f>
              <c:multiLvlStrCache>
                <c:ptCount val="6"/>
                <c:lvl>
                  <c:pt idx="0">
                    <c:v>Total Dues, Contrib</c:v>
                  </c:pt>
                  <c:pt idx="1">
                    <c:v>Total AIC Activities</c:v>
                  </c:pt>
                  <c:pt idx="2">
                    <c:v>Total Dreyfus Grants</c:v>
                  </c:pt>
                  <c:pt idx="3">
                    <c:v>Total Publications Income</c:v>
                  </c:pt>
                  <c:pt idx="4">
                    <c:v>Total Certification Income</c:v>
                  </c:pt>
                  <c:pt idx="5">
                    <c:v>Total Annual Meeting Income</c:v>
                  </c:pt>
                </c:lvl>
              </c:multiLvlStrCache>
            </c:multiLvlStrRef>
          </c:cat>
          <c:val>
            <c:numRef>
              <c:f>incexpsum!$C$4:$C$9</c:f>
              <c:numCache>
                <c:ptCount val="6"/>
                <c:pt idx="0">
                  <c:v>142982</c:v>
                </c:pt>
                <c:pt idx="1">
                  <c:v>8918</c:v>
                </c:pt>
                <c:pt idx="2">
                  <c:v>231</c:v>
                </c:pt>
                <c:pt idx="3">
                  <c:v>26809</c:v>
                </c:pt>
                <c:pt idx="4">
                  <c:v>8355</c:v>
                </c:pt>
                <c:pt idx="5">
                  <c:v>0</c:v>
                </c:pt>
              </c:numCache>
            </c:numRef>
          </c:val>
        </c:ser>
        <c:axId val="51236590"/>
        <c:axId val="58476127"/>
      </c:barChart>
      <c:catAx>
        <c:axId val="51236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76127"/>
        <c:crosses val="autoZero"/>
        <c:auto val="1"/>
        <c:lblOffset val="100"/>
        <c:noMultiLvlLbl val="0"/>
      </c:catAx>
      <c:valAx>
        <c:axId val="584761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2365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American Institute of Chemists
1999 Audited Expenses</a:t>
            </a:r>
          </a:p>
        </c:rich>
      </c:tx>
      <c:layout>
        <c:manualLayout>
          <c:xMode val="factor"/>
          <c:yMode val="factor"/>
          <c:x val="0.005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25"/>
          <c:y val="0.19225"/>
          <c:w val="0.5845"/>
          <c:h val="0.71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</c:dPt>
          <c:dPt>
            <c:idx val="1"/>
            <c:invertIfNegative val="0"/>
          </c:dPt>
          <c:dPt>
            <c:idx val="2"/>
            <c:invertIfNegative val="0"/>
          </c:dPt>
          <c:dPt>
            <c:idx val="3"/>
            <c:invertIfNegative val="0"/>
          </c:dPt>
          <c:dPt>
            <c:idx val="4"/>
            <c:invertIfNegative val="0"/>
          </c:dPt>
          <c:dPt>
            <c:idx val="5"/>
            <c:invertIfNegative val="0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incexpsum!$A$15:$B$20</c:f>
              <c:multiLvlStrCache>
                <c:ptCount val="6"/>
                <c:lvl>
                  <c:pt idx="0">
                    <c:v>Total General &amp; Admin Expense</c:v>
                  </c:pt>
                  <c:pt idx="1">
                    <c:v>Total AIC Activites Expense</c:v>
                  </c:pt>
                  <c:pt idx="2">
                    <c:v>Total AIC Grants</c:v>
                  </c:pt>
                  <c:pt idx="3">
                    <c:v>Total Publication Expense</c:v>
                  </c:pt>
                  <c:pt idx="4">
                    <c:v>Total Certification Expenses</c:v>
                  </c:pt>
                  <c:pt idx="5">
                    <c:v>Total Annual Meeting Expenses</c:v>
                  </c:pt>
                </c:lvl>
              </c:multiLvlStrCache>
            </c:multiLvlStrRef>
          </c:cat>
          <c:val>
            <c:numRef>
              <c:f>incexpsum!$C$15:$C$20</c:f>
              <c:numCache>
                <c:ptCount val="6"/>
                <c:pt idx="0">
                  <c:v>143512</c:v>
                </c:pt>
                <c:pt idx="1">
                  <c:v>16979</c:v>
                </c:pt>
                <c:pt idx="2">
                  <c:v>3341</c:v>
                </c:pt>
                <c:pt idx="3">
                  <c:v>34565</c:v>
                </c:pt>
                <c:pt idx="4">
                  <c:v>738</c:v>
                </c:pt>
                <c:pt idx="5">
                  <c:v>0</c:v>
                </c:pt>
              </c:numCache>
            </c:numRef>
          </c:val>
        </c:ser>
        <c:axId val="56523096"/>
        <c:axId val="38945817"/>
      </c:barChart>
      <c:catAx>
        <c:axId val="56523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945817"/>
        <c:crosses val="autoZero"/>
        <c:auto val="1"/>
        <c:lblOffset val="100"/>
        <c:noMultiLvlLbl val="0"/>
      </c:catAx>
      <c:valAx>
        <c:axId val="389458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5230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American Institute of Chemists
1997 Proposed Budget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"/>
          <c:y val="0.10475"/>
          <c:w val="0.98525"/>
          <c:h val="0.89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incomesummary!$B$1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incomesummary!$A$2:$A$7</c:f>
              <c:strCache>
                <c:ptCount val="6"/>
                <c:pt idx="0">
                  <c:v>Total Dues, Contrib</c:v>
                </c:pt>
                <c:pt idx="1">
                  <c:v>Total AIC Activities</c:v>
                </c:pt>
                <c:pt idx="2">
                  <c:v>Total Dreyfus Grants</c:v>
                </c:pt>
                <c:pt idx="3">
                  <c:v>Total Publications</c:v>
                </c:pt>
                <c:pt idx="4">
                  <c:v>Total Certification</c:v>
                </c:pt>
                <c:pt idx="5">
                  <c:v>Total Annual Meeting</c:v>
                </c:pt>
              </c:strCache>
            </c:strRef>
          </c:cat>
          <c:val>
            <c:numRef>
              <c:f>incomesummary!$B$2:$B$7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incomesummary!$C$1</c:f>
              <c:strCache>
                <c:ptCount val="1"/>
                <c:pt idx="0">
                  <c:v>EXPENSE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incomesummary!$A$2:$A$7</c:f>
              <c:strCache>
                <c:ptCount val="6"/>
                <c:pt idx="0">
                  <c:v>Total Dues, Contrib</c:v>
                </c:pt>
                <c:pt idx="1">
                  <c:v>Total AIC Activities</c:v>
                </c:pt>
                <c:pt idx="2">
                  <c:v>Total Dreyfus Grants</c:v>
                </c:pt>
                <c:pt idx="3">
                  <c:v>Total Publications</c:v>
                </c:pt>
                <c:pt idx="4">
                  <c:v>Total Certification</c:v>
                </c:pt>
                <c:pt idx="5">
                  <c:v>Total Annual Meeting</c:v>
                </c:pt>
              </c:strCache>
            </c:strRef>
          </c:cat>
          <c:val>
            <c:numRef>
              <c:f>incomesummary!$C$2:$C$7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gapDepth val="0"/>
        <c:shape val="box"/>
        <c:axId val="14968034"/>
        <c:axId val="494579"/>
      </c:bar3DChart>
      <c:catAx>
        <c:axId val="14968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4579"/>
        <c:crosses val="autoZero"/>
        <c:auto val="0"/>
        <c:lblOffset val="100"/>
        <c:noMultiLvlLbl val="0"/>
      </c:catAx>
      <c:valAx>
        <c:axId val="4945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680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275"/>
          <c:y val="0.42775"/>
        </c:manualLayout>
      </c:layout>
      <c:overlay val="0"/>
      <c:spPr>
        <a:ln w="3175">
          <a:noFill/>
        </a:ln>
      </c:spPr>
    </c:legend>
    <c:floor>
      <c:thickness val="0"/>
    </c:floor>
    <c:sideWall>
      <c:spPr>
        <a:solidFill>
          <a:srgbClr val="FFFF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75" right="0.75" top="1" bottom="1" header="0.5" footer="0.5"/>
  <pageSetup horizontalDpi="300" verticalDpi="300" orientation="landscape"/>
  <headerFoot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13</xdr:col>
      <xdr:colOff>0</xdr:colOff>
      <xdr:row>35</xdr:row>
      <xdr:rowOff>0</xdr:rowOff>
    </xdr:to>
    <xdr:graphicFrame>
      <xdr:nvGraphicFramePr>
        <xdr:cNvPr id="1" name="Chart 4"/>
        <xdr:cNvGraphicFramePr/>
      </xdr:nvGraphicFramePr>
      <xdr:xfrm>
        <a:off x="9525" y="9525"/>
        <a:ext cx="791527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13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791527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4" sqref="G14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44"/>
  <sheetViews>
    <sheetView tabSelected="1" zoomScaleSheetLayoutView="75" workbookViewId="0" topLeftCell="A117">
      <selection activeCell="F125" sqref="F125"/>
    </sheetView>
  </sheetViews>
  <sheetFormatPr defaultColWidth="9.140625" defaultRowHeight="12.75"/>
  <cols>
    <col min="1" max="1" width="23.57421875" style="0" customWidth="1"/>
    <col min="2" max="2" width="15.140625" style="0" hidden="1" customWidth="1"/>
    <col min="3" max="3" width="14.57421875" style="0" customWidth="1"/>
    <col min="4" max="4" width="14.8515625" style="0" customWidth="1"/>
    <col min="5" max="5" width="16.28125" style="0" customWidth="1"/>
    <col min="6" max="6" width="15.00390625" style="0" customWidth="1"/>
  </cols>
  <sheetData>
    <row r="1" ht="12.75">
      <c r="A1" t="s">
        <v>0</v>
      </c>
    </row>
    <row r="3" spans="1:6" ht="12.75">
      <c r="A3" s="19" t="s">
        <v>0</v>
      </c>
      <c r="B3" s="23">
        <v>37256</v>
      </c>
      <c r="C3" s="26">
        <v>37256</v>
      </c>
      <c r="D3" s="23">
        <v>37621</v>
      </c>
      <c r="E3" s="27">
        <v>37986</v>
      </c>
      <c r="F3" s="28">
        <v>2004</v>
      </c>
    </row>
    <row r="4" spans="1:6" ht="12.75">
      <c r="A4" s="18" t="s">
        <v>0</v>
      </c>
      <c r="B4" s="20" t="s">
        <v>1</v>
      </c>
      <c r="C4" s="20" t="s">
        <v>100</v>
      </c>
      <c r="D4" s="20" t="s">
        <v>100</v>
      </c>
      <c r="E4" s="23" t="s">
        <v>124</v>
      </c>
      <c r="F4" s="20" t="s">
        <v>106</v>
      </c>
    </row>
    <row r="5" ht="12.75">
      <c r="A5" s="18"/>
    </row>
    <row r="6" spans="1:6" ht="12.75">
      <c r="A6" s="31" t="s">
        <v>2</v>
      </c>
      <c r="B6" s="32"/>
      <c r="C6" s="32"/>
      <c r="D6" s="32"/>
      <c r="E6" s="32"/>
      <c r="F6" s="32"/>
    </row>
    <row r="7" spans="1:6" ht="12.75">
      <c r="A7" s="33" t="s">
        <v>3</v>
      </c>
      <c r="B7" s="30">
        <v>98000</v>
      </c>
      <c r="C7" s="30">
        <v>96423</v>
      </c>
      <c r="D7" s="30">
        <v>89201</v>
      </c>
      <c r="E7" s="34">
        <v>84769</v>
      </c>
      <c r="F7" s="34">
        <v>84000</v>
      </c>
    </row>
    <row r="8" spans="1:6" ht="12.75">
      <c r="A8" s="33" t="s">
        <v>4</v>
      </c>
      <c r="B8" s="35">
        <v>15000</v>
      </c>
      <c r="C8" s="35">
        <v>23392</v>
      </c>
      <c r="D8" s="35">
        <v>11391</v>
      </c>
      <c r="E8" s="29">
        <v>19855</v>
      </c>
      <c r="F8" s="29">
        <v>17000</v>
      </c>
    </row>
    <row r="9" spans="1:6" ht="12.75">
      <c r="A9" s="33" t="s">
        <v>98</v>
      </c>
      <c r="B9" s="35">
        <v>15000</v>
      </c>
      <c r="C9" s="35">
        <v>0</v>
      </c>
      <c r="D9" s="35"/>
      <c r="E9" s="33">
        <v>500</v>
      </c>
      <c r="F9" s="29">
        <v>2000</v>
      </c>
    </row>
    <row r="10" spans="1:6" ht="12.75">
      <c r="A10" s="33" t="s">
        <v>109</v>
      </c>
      <c r="B10" s="33">
        <v>0</v>
      </c>
      <c r="C10" s="33">
        <v>0</v>
      </c>
      <c r="D10" s="33">
        <v>0</v>
      </c>
      <c r="E10" s="36">
        <v>645</v>
      </c>
      <c r="F10" s="36">
        <v>800</v>
      </c>
    </row>
    <row r="11" spans="1:6" ht="12.75">
      <c r="A11" s="33" t="s">
        <v>5</v>
      </c>
      <c r="B11" s="35">
        <v>1000</v>
      </c>
      <c r="C11" s="35">
        <v>532</v>
      </c>
      <c r="D11" s="35">
        <v>143</v>
      </c>
      <c r="E11" s="29">
        <v>125</v>
      </c>
      <c r="F11" s="29">
        <v>150</v>
      </c>
    </row>
    <row r="12" spans="1:6" ht="12.75">
      <c r="A12" s="33" t="s">
        <v>6</v>
      </c>
      <c r="B12" s="35">
        <v>1000</v>
      </c>
      <c r="C12" s="35">
        <v>805</v>
      </c>
      <c r="D12" s="35">
        <v>404</v>
      </c>
      <c r="E12" s="29">
        <v>71</v>
      </c>
      <c r="F12" s="29">
        <v>500</v>
      </c>
    </row>
    <row r="13" spans="1:6" ht="12.75">
      <c r="A13" s="31" t="s">
        <v>2</v>
      </c>
      <c r="B13" s="38">
        <f>SUM(B7:B12)</f>
        <v>130000</v>
      </c>
      <c r="C13" s="38">
        <f>SUM(C7:C12)</f>
        <v>121152</v>
      </c>
      <c r="D13" s="38">
        <f>SUM(D7:D12)</f>
        <v>101139</v>
      </c>
      <c r="E13" s="38">
        <f>SUM(E7:E12)</f>
        <v>105965</v>
      </c>
      <c r="F13" s="38">
        <f>SUM(F7:F12)</f>
        <v>104450</v>
      </c>
    </row>
    <row r="14" spans="1:6" ht="12.75">
      <c r="A14" s="31"/>
      <c r="B14" s="37"/>
      <c r="C14" s="37"/>
      <c r="D14" s="37"/>
      <c r="E14" s="32"/>
      <c r="F14" s="32"/>
    </row>
    <row r="15" spans="1:6" ht="12.75">
      <c r="A15" s="31" t="s">
        <v>7</v>
      </c>
      <c r="B15" s="33"/>
      <c r="C15" s="33"/>
      <c r="D15" s="33"/>
      <c r="E15" s="32"/>
      <c r="F15" s="32"/>
    </row>
    <row r="16" spans="1:6" ht="12.75">
      <c r="A16" s="33" t="s">
        <v>117</v>
      </c>
      <c r="B16" s="30">
        <v>65000</v>
      </c>
      <c r="C16" s="30">
        <v>64875</v>
      </c>
      <c r="D16" s="30">
        <v>0</v>
      </c>
      <c r="E16" s="34">
        <v>29426</v>
      </c>
      <c r="F16" s="34">
        <v>10000</v>
      </c>
    </row>
    <row r="17" spans="1:6" ht="12.75">
      <c r="A17" s="33" t="s">
        <v>118</v>
      </c>
      <c r="B17" s="35">
        <v>3500</v>
      </c>
      <c r="C17" s="35">
        <v>3888</v>
      </c>
      <c r="D17" s="35">
        <v>0</v>
      </c>
      <c r="E17" s="32"/>
      <c r="F17" s="32"/>
    </row>
    <row r="18" spans="1:6" ht="12.75">
      <c r="A18" s="33" t="s">
        <v>119</v>
      </c>
      <c r="B18" s="35">
        <v>25000</v>
      </c>
      <c r="C18" s="35">
        <v>26389</v>
      </c>
      <c r="D18" s="35">
        <v>0</v>
      </c>
      <c r="E18" s="32"/>
      <c r="F18" s="29">
        <v>15000</v>
      </c>
    </row>
    <row r="19" spans="1:6" ht="12.75">
      <c r="A19" s="33" t="s">
        <v>120</v>
      </c>
      <c r="B19" s="35">
        <v>8200</v>
      </c>
      <c r="C19" s="35">
        <v>9862</v>
      </c>
      <c r="D19" s="35">
        <v>0</v>
      </c>
      <c r="E19" s="32"/>
      <c r="F19" s="32"/>
    </row>
    <row r="20" spans="1:6" ht="12.75">
      <c r="A20" s="33" t="s">
        <v>121</v>
      </c>
      <c r="B20" s="35">
        <v>300</v>
      </c>
      <c r="C20" s="35">
        <v>368</v>
      </c>
      <c r="D20" s="35">
        <v>0</v>
      </c>
      <c r="E20" s="32"/>
      <c r="F20" s="32"/>
    </row>
    <row r="21" spans="1:6" ht="12.75">
      <c r="A21" s="33" t="s">
        <v>122</v>
      </c>
      <c r="B21" s="35">
        <v>6000</v>
      </c>
      <c r="C21" s="35">
        <v>5347</v>
      </c>
      <c r="D21" s="35">
        <v>0</v>
      </c>
      <c r="E21" s="32"/>
      <c r="F21" s="32"/>
    </row>
    <row r="22" spans="1:6" ht="12.75">
      <c r="A22" s="33" t="s">
        <v>8</v>
      </c>
      <c r="B22" s="35">
        <v>1000</v>
      </c>
      <c r="C22" s="35">
        <v>1281</v>
      </c>
      <c r="D22" s="35">
        <v>669</v>
      </c>
      <c r="E22" s="29">
        <v>14310</v>
      </c>
      <c r="F22" s="29">
        <v>4000</v>
      </c>
    </row>
    <row r="23" spans="1:6" ht="12.75">
      <c r="A23" s="33" t="s">
        <v>9</v>
      </c>
      <c r="B23" s="35">
        <v>0</v>
      </c>
      <c r="C23" s="35">
        <v>0</v>
      </c>
      <c r="D23" s="35">
        <v>366</v>
      </c>
      <c r="E23" s="29">
        <v>149</v>
      </c>
      <c r="F23" s="29">
        <v>9000</v>
      </c>
    </row>
    <row r="24" spans="1:6" ht="12.75">
      <c r="A24" s="33" t="s">
        <v>10</v>
      </c>
      <c r="B24" s="35">
        <v>500</v>
      </c>
      <c r="C24" s="35">
        <v>0</v>
      </c>
      <c r="D24" s="35">
        <v>0</v>
      </c>
      <c r="E24" s="32"/>
      <c r="F24" s="29">
        <v>1000</v>
      </c>
    </row>
    <row r="25" spans="1:6" ht="12.75">
      <c r="A25" s="33" t="s">
        <v>11</v>
      </c>
      <c r="B25" s="35">
        <v>3000</v>
      </c>
      <c r="C25" s="35">
        <v>1857</v>
      </c>
      <c r="D25" s="35">
        <v>260</v>
      </c>
      <c r="E25" s="29">
        <v>66</v>
      </c>
      <c r="F25" s="29">
        <v>500</v>
      </c>
    </row>
    <row r="26" spans="1:6" ht="12.75">
      <c r="A26" s="33" t="s">
        <v>90</v>
      </c>
      <c r="B26" s="35">
        <v>15265</v>
      </c>
      <c r="C26" s="35">
        <v>16264</v>
      </c>
      <c r="D26" s="35">
        <v>81032</v>
      </c>
      <c r="E26" s="29">
        <v>27716</v>
      </c>
      <c r="F26" s="29">
        <v>30000</v>
      </c>
    </row>
    <row r="27" spans="1:6" ht="12.75">
      <c r="A27" s="33" t="s">
        <v>107</v>
      </c>
      <c r="B27" s="35"/>
      <c r="C27" s="35">
        <v>298</v>
      </c>
      <c r="D27" s="35">
        <v>10247</v>
      </c>
      <c r="E27" s="32"/>
      <c r="F27" s="29" t="s">
        <v>0</v>
      </c>
    </row>
    <row r="28" spans="1:6" ht="12.75">
      <c r="A28" s="33" t="s">
        <v>115</v>
      </c>
      <c r="B28" s="35">
        <v>300</v>
      </c>
      <c r="C28" s="35">
        <v>712</v>
      </c>
      <c r="D28" s="35">
        <v>527</v>
      </c>
      <c r="E28" s="29">
        <v>555</v>
      </c>
      <c r="F28" s="29">
        <v>600</v>
      </c>
    </row>
    <row r="29" spans="1:6" ht="12.75">
      <c r="A29" s="33" t="s">
        <v>116</v>
      </c>
      <c r="B29" s="35">
        <v>2500</v>
      </c>
      <c r="C29" s="35">
        <v>3491</v>
      </c>
      <c r="D29" s="35">
        <v>2030</v>
      </c>
      <c r="E29" s="29">
        <v>1851</v>
      </c>
      <c r="F29" s="29">
        <v>2000</v>
      </c>
    </row>
    <row r="30" spans="1:6" ht="12.75">
      <c r="A30" s="33" t="s">
        <v>123</v>
      </c>
      <c r="B30" s="35">
        <v>2750</v>
      </c>
      <c r="C30" s="35">
        <v>3923</v>
      </c>
      <c r="D30" s="35">
        <v>4066</v>
      </c>
      <c r="E30" s="29">
        <v>893</v>
      </c>
      <c r="F30" s="29">
        <v>1000</v>
      </c>
    </row>
    <row r="31" spans="1:6" ht="12.75">
      <c r="A31" s="33" t="s">
        <v>12</v>
      </c>
      <c r="B31" s="35">
        <v>5000</v>
      </c>
      <c r="C31" s="35">
        <v>4559</v>
      </c>
      <c r="D31" s="35">
        <v>3890</v>
      </c>
      <c r="E31" s="29">
        <v>4500</v>
      </c>
      <c r="F31" s="29">
        <v>4500</v>
      </c>
    </row>
    <row r="32" spans="1:6" ht="12.75">
      <c r="A32" s="33" t="s">
        <v>13</v>
      </c>
      <c r="B32" s="35">
        <v>500</v>
      </c>
      <c r="C32" s="35">
        <v>319</v>
      </c>
      <c r="D32" s="35">
        <v>184</v>
      </c>
      <c r="E32" s="29">
        <v>50</v>
      </c>
      <c r="F32" s="29">
        <v>100</v>
      </c>
    </row>
    <row r="33" spans="1:6" ht="12.75">
      <c r="A33" s="33" t="s">
        <v>14</v>
      </c>
      <c r="B33" s="35">
        <v>4000</v>
      </c>
      <c r="C33" s="35">
        <v>5476</v>
      </c>
      <c r="D33" s="35">
        <v>4013</v>
      </c>
      <c r="E33" s="29">
        <v>1541</v>
      </c>
      <c r="F33" s="29">
        <v>1800</v>
      </c>
    </row>
    <row r="34" spans="1:6" ht="12.75">
      <c r="A34" s="33" t="s">
        <v>113</v>
      </c>
      <c r="B34" s="35">
        <v>3500</v>
      </c>
      <c r="C34" s="35">
        <v>3648</v>
      </c>
      <c r="D34" s="35">
        <v>165</v>
      </c>
      <c r="E34" s="29">
        <v>683</v>
      </c>
      <c r="F34" s="29">
        <v>800</v>
      </c>
    </row>
    <row r="35" spans="1:6" ht="12.75">
      <c r="A35" s="33" t="s">
        <v>114</v>
      </c>
      <c r="B35" s="35">
        <v>750</v>
      </c>
      <c r="C35" s="35">
        <v>2323</v>
      </c>
      <c r="D35" s="35">
        <v>0</v>
      </c>
      <c r="E35" s="29">
        <v>2327</v>
      </c>
      <c r="F35" s="29">
        <v>1300</v>
      </c>
    </row>
    <row r="36" spans="1:6" ht="12.75">
      <c r="A36" s="33" t="s">
        <v>5</v>
      </c>
      <c r="B36" s="35">
        <v>1500</v>
      </c>
      <c r="C36" s="35">
        <v>1936</v>
      </c>
      <c r="D36" s="35">
        <v>1451</v>
      </c>
      <c r="E36" s="29">
        <v>1583</v>
      </c>
      <c r="F36" s="29">
        <v>1800</v>
      </c>
    </row>
    <row r="37" spans="1:6" ht="12.75">
      <c r="A37" s="33" t="s">
        <v>15</v>
      </c>
      <c r="B37" s="35">
        <v>1000</v>
      </c>
      <c r="C37" s="35">
        <v>888</v>
      </c>
      <c r="D37" s="35">
        <v>1261</v>
      </c>
      <c r="E37" s="29">
        <v>1975</v>
      </c>
      <c r="F37" s="29">
        <v>1000</v>
      </c>
    </row>
    <row r="38" spans="1:6" ht="12.75">
      <c r="A38" s="33" t="s">
        <v>111</v>
      </c>
      <c r="B38" s="35">
        <v>1600</v>
      </c>
      <c r="C38" s="35">
        <v>1758</v>
      </c>
      <c r="D38" s="35">
        <v>0</v>
      </c>
      <c r="E38" s="32"/>
      <c r="F38" s="29">
        <v>100</v>
      </c>
    </row>
    <row r="39" spans="1:6" ht="12.75">
      <c r="A39" s="33" t="s">
        <v>16</v>
      </c>
      <c r="B39" s="35">
        <v>1200</v>
      </c>
      <c r="C39" s="35">
        <v>1546</v>
      </c>
      <c r="D39" s="35">
        <v>1574</v>
      </c>
      <c r="E39" s="29">
        <v>630</v>
      </c>
      <c r="F39" s="29">
        <v>1000</v>
      </c>
    </row>
    <row r="40" spans="1:6" ht="12.75">
      <c r="A40" s="33" t="s">
        <v>17</v>
      </c>
      <c r="B40" s="35">
        <v>800</v>
      </c>
      <c r="C40" s="35">
        <v>290</v>
      </c>
      <c r="D40" s="35">
        <v>0</v>
      </c>
      <c r="E40" s="29">
        <v>-300</v>
      </c>
      <c r="F40" s="32"/>
    </row>
    <row r="41" spans="1:6" ht="12.75">
      <c r="A41" s="33" t="s">
        <v>112</v>
      </c>
      <c r="B41" s="35">
        <v>2250</v>
      </c>
      <c r="C41" s="35">
        <v>1330</v>
      </c>
      <c r="D41" s="35">
        <v>485</v>
      </c>
      <c r="E41" s="29">
        <v>583</v>
      </c>
      <c r="F41" s="29">
        <v>800</v>
      </c>
    </row>
    <row r="42" spans="1:6" ht="12.75">
      <c r="A42" s="33" t="s">
        <v>128</v>
      </c>
      <c r="B42" s="35">
        <v>0</v>
      </c>
      <c r="C42" s="35"/>
      <c r="D42" s="35">
        <v>2573</v>
      </c>
      <c r="E42" s="29">
        <v>1146</v>
      </c>
      <c r="F42" s="29">
        <v>1200</v>
      </c>
    </row>
    <row r="43" spans="1:6" ht="12.75">
      <c r="A43" s="33" t="s">
        <v>93</v>
      </c>
      <c r="B43" s="35">
        <v>0</v>
      </c>
      <c r="C43" s="35"/>
      <c r="D43" s="35">
        <v>0</v>
      </c>
      <c r="E43" s="29">
        <v>-189</v>
      </c>
      <c r="F43" s="32"/>
    </row>
    <row r="44" spans="1:6" ht="12.75">
      <c r="A44" s="31" t="s">
        <v>18</v>
      </c>
      <c r="B44" s="37">
        <f>SUM(B16:B43)</f>
        <v>155415</v>
      </c>
      <c r="C44" s="37">
        <f>SUM(C16:C43)</f>
        <v>162628</v>
      </c>
      <c r="D44" s="37">
        <f>SUM(D16:D43)</f>
        <v>114793</v>
      </c>
      <c r="E44" s="37">
        <f>SUM(E16:E43)</f>
        <v>89495</v>
      </c>
      <c r="F44" s="37">
        <f>SUM(F16:F43)</f>
        <v>87500</v>
      </c>
    </row>
    <row r="45" spans="1:6" ht="12.75">
      <c r="A45" s="31" t="s">
        <v>19</v>
      </c>
      <c r="B45" s="39">
        <f>B13-B44</f>
        <v>-25415</v>
      </c>
      <c r="C45" s="39">
        <f>C13-C44</f>
        <v>-41476</v>
      </c>
      <c r="D45" s="39">
        <f>D13-D44</f>
        <v>-13654</v>
      </c>
      <c r="E45" s="39">
        <f>E13-E44</f>
        <v>16470</v>
      </c>
      <c r="F45" s="39">
        <f>F13-F44</f>
        <v>16950</v>
      </c>
    </row>
    <row r="46" spans="1:6" ht="12.75">
      <c r="A46" s="33"/>
      <c r="B46" s="33"/>
      <c r="C46" s="33"/>
      <c r="D46" s="33"/>
      <c r="E46" s="32"/>
      <c r="F46" s="32"/>
    </row>
    <row r="47" spans="1:6" ht="12.75">
      <c r="A47" s="33"/>
      <c r="B47" s="33"/>
      <c r="C47" s="33"/>
      <c r="D47" s="33"/>
      <c r="E47" s="32"/>
      <c r="F47" s="32"/>
    </row>
    <row r="48" spans="1:6" ht="12.75">
      <c r="A48" s="31" t="s">
        <v>20</v>
      </c>
      <c r="B48" s="33"/>
      <c r="C48" s="33"/>
      <c r="D48" s="33"/>
      <c r="E48" s="32"/>
      <c r="F48" s="32"/>
    </row>
    <row r="49" spans="1:6" ht="12.75">
      <c r="A49" s="40" t="s">
        <v>21</v>
      </c>
      <c r="B49" s="30">
        <v>2500</v>
      </c>
      <c r="C49" s="30">
        <v>1103</v>
      </c>
      <c r="D49" s="30">
        <v>300</v>
      </c>
      <c r="E49" s="34">
        <v>1053</v>
      </c>
      <c r="F49" s="34">
        <v>1000</v>
      </c>
    </row>
    <row r="50" spans="1:6" ht="12.75">
      <c r="A50" s="40" t="s">
        <v>99</v>
      </c>
      <c r="B50" s="30">
        <v>10500</v>
      </c>
      <c r="C50" s="30">
        <v>10825</v>
      </c>
      <c r="D50" s="30">
        <v>9725</v>
      </c>
      <c r="E50" s="34">
        <v>9000</v>
      </c>
      <c r="F50" s="34">
        <v>10000</v>
      </c>
    </row>
    <row r="51" spans="1:6" ht="12.75">
      <c r="A51" s="40" t="s">
        <v>22</v>
      </c>
      <c r="B51" s="35">
        <v>7500</v>
      </c>
      <c r="C51" s="35">
        <v>6498</v>
      </c>
      <c r="D51" s="35">
        <v>6397</v>
      </c>
      <c r="E51" s="29">
        <v>5752</v>
      </c>
      <c r="F51" s="29">
        <v>6000</v>
      </c>
    </row>
    <row r="52" spans="1:6" ht="12.75">
      <c r="A52" s="31" t="s">
        <v>23</v>
      </c>
      <c r="B52" s="41">
        <f>SUM(B49:B51)</f>
        <v>20500</v>
      </c>
      <c r="C52" s="41">
        <f>SUM(C49:C51)</f>
        <v>18426</v>
      </c>
      <c r="D52" s="41">
        <f>SUM(D49:D51)</f>
        <v>16422</v>
      </c>
      <c r="E52" s="41">
        <f>SUM(E49:E51)</f>
        <v>15805</v>
      </c>
      <c r="F52" s="41">
        <f>SUM(F49:F51)</f>
        <v>17000</v>
      </c>
    </row>
    <row r="53" spans="1:6" ht="12.75">
      <c r="A53" s="33"/>
      <c r="B53" s="33"/>
      <c r="C53" s="33"/>
      <c r="D53" s="33"/>
      <c r="E53" s="32"/>
      <c r="F53" s="32"/>
    </row>
    <row r="54" spans="1:6" ht="12.75">
      <c r="A54" s="31" t="s">
        <v>24</v>
      </c>
      <c r="B54" s="33"/>
      <c r="C54" s="33"/>
      <c r="D54" s="33"/>
      <c r="E54" s="32"/>
      <c r="F54" s="32"/>
    </row>
    <row r="55" spans="1:6" ht="12.75">
      <c r="A55" s="33" t="s">
        <v>25</v>
      </c>
      <c r="B55" s="30">
        <v>500</v>
      </c>
      <c r="C55" s="30">
        <v>171</v>
      </c>
      <c r="D55" s="30">
        <v>180</v>
      </c>
      <c r="E55" s="34">
        <v>140</v>
      </c>
      <c r="F55" s="34">
        <v>300</v>
      </c>
    </row>
    <row r="56" spans="1:6" ht="12.75">
      <c r="A56" s="33" t="s">
        <v>26</v>
      </c>
      <c r="B56" s="35">
        <v>1000</v>
      </c>
      <c r="C56" s="35">
        <v>1585</v>
      </c>
      <c r="D56" s="35">
        <v>545</v>
      </c>
      <c r="E56" s="29">
        <v>795</v>
      </c>
      <c r="F56" s="29">
        <v>800</v>
      </c>
    </row>
    <row r="57" spans="1:6" ht="12.75">
      <c r="A57" s="33" t="s">
        <v>102</v>
      </c>
      <c r="B57" s="35">
        <v>3500</v>
      </c>
      <c r="C57" s="35">
        <v>2681</v>
      </c>
      <c r="D57" s="35">
        <v>849</v>
      </c>
      <c r="E57" s="32"/>
      <c r="F57" s="32"/>
    </row>
    <row r="58" spans="1:6" ht="12.75">
      <c r="A58" s="33" t="s">
        <v>92</v>
      </c>
      <c r="B58" s="35">
        <v>750</v>
      </c>
      <c r="C58" s="35">
        <v>316</v>
      </c>
      <c r="D58" s="35">
        <v>0</v>
      </c>
      <c r="E58" s="32"/>
      <c r="F58" s="29">
        <v>4000</v>
      </c>
    </row>
    <row r="59" spans="1:6" ht="12.75">
      <c r="A59" s="31" t="s">
        <v>27</v>
      </c>
      <c r="B59" s="38">
        <f>SUM(B55:B58)</f>
        <v>5750</v>
      </c>
      <c r="C59" s="38">
        <f>SUM(C55:C58)</f>
        <v>4753</v>
      </c>
      <c r="D59" s="38">
        <f>SUM(D55:D58)</f>
        <v>1574</v>
      </c>
      <c r="E59" s="38">
        <f>SUM(E55:E58)</f>
        <v>935</v>
      </c>
      <c r="F59" s="38">
        <f>SUM(F55:F58)</f>
        <v>5100</v>
      </c>
    </row>
    <row r="60" spans="1:6" ht="12.75">
      <c r="A60" s="31"/>
      <c r="B60" s="33"/>
      <c r="C60" s="33"/>
      <c r="D60" s="33"/>
      <c r="E60" s="32"/>
      <c r="F60" s="32"/>
    </row>
    <row r="61" spans="1:6" ht="12.75">
      <c r="A61" s="31" t="s">
        <v>28</v>
      </c>
      <c r="B61" s="42">
        <f>B52-B59</f>
        <v>14750</v>
      </c>
      <c r="C61" s="42">
        <f>C52-C59</f>
        <v>13673</v>
      </c>
      <c r="D61" s="42">
        <f>D52-D59</f>
        <v>14848</v>
      </c>
      <c r="E61" s="42">
        <f>E52-E59</f>
        <v>14870</v>
      </c>
      <c r="F61" s="42">
        <f>F52-F59</f>
        <v>11900</v>
      </c>
    </row>
    <row r="62" spans="1:6" ht="12.75">
      <c r="A62" s="33"/>
      <c r="B62" s="33"/>
      <c r="C62" s="33"/>
      <c r="D62" s="33"/>
      <c r="E62" s="32"/>
      <c r="F62" s="32"/>
    </row>
    <row r="63" spans="1:6" ht="12.75">
      <c r="A63" s="43" t="s">
        <v>29</v>
      </c>
      <c r="B63" s="33"/>
      <c r="C63" s="33"/>
      <c r="D63" s="33"/>
      <c r="E63" s="32"/>
      <c r="F63" s="32"/>
    </row>
    <row r="64" spans="1:6" ht="12.75">
      <c r="A64" s="33" t="s">
        <v>91</v>
      </c>
      <c r="B64" s="30">
        <v>3000</v>
      </c>
      <c r="C64" s="30">
        <v>0</v>
      </c>
      <c r="D64" s="30">
        <v>200</v>
      </c>
      <c r="E64" s="32"/>
      <c r="F64" s="34">
        <v>1000</v>
      </c>
    </row>
    <row r="65" spans="1:6" ht="12.75">
      <c r="A65" s="43" t="s">
        <v>30</v>
      </c>
      <c r="B65" s="38">
        <f>SUM(B64)</f>
        <v>3000</v>
      </c>
      <c r="C65" s="38">
        <f>SUM(C64)</f>
        <v>0</v>
      </c>
      <c r="D65" s="38">
        <f>SUM(D64)</f>
        <v>200</v>
      </c>
      <c r="E65" s="38">
        <f>SUM(E64)</f>
        <v>0</v>
      </c>
      <c r="F65" s="38">
        <f>SUM(F64)</f>
        <v>1000</v>
      </c>
    </row>
    <row r="66" spans="1:6" ht="12.75">
      <c r="A66" s="33"/>
      <c r="B66" s="33"/>
      <c r="C66" s="33"/>
      <c r="D66" s="33"/>
      <c r="E66" s="32"/>
      <c r="F66" s="32"/>
    </row>
    <row r="67" spans="1:6" ht="12.75">
      <c r="A67" s="43" t="s">
        <v>31</v>
      </c>
      <c r="B67" s="33"/>
      <c r="C67" s="33"/>
      <c r="D67" s="33"/>
      <c r="E67" s="32"/>
      <c r="F67" s="32"/>
    </row>
    <row r="68" spans="1:6" ht="12.75">
      <c r="A68" s="33" t="s">
        <v>32</v>
      </c>
      <c r="B68" s="30">
        <v>700</v>
      </c>
      <c r="C68" s="30">
        <v>1735</v>
      </c>
      <c r="D68" s="30">
        <v>0</v>
      </c>
      <c r="E68" s="34">
        <v>7566</v>
      </c>
      <c r="F68" s="34">
        <v>3000</v>
      </c>
    </row>
    <row r="69" spans="1:6" ht="12.75">
      <c r="A69" s="33" t="s">
        <v>105</v>
      </c>
      <c r="B69" s="30"/>
      <c r="C69" s="30"/>
      <c r="D69" s="30">
        <v>318</v>
      </c>
      <c r="E69" s="32"/>
      <c r="F69" s="32">
        <v>1000</v>
      </c>
    </row>
    <row r="70" spans="1:6" ht="12.75">
      <c r="A70" s="33" t="s">
        <v>33</v>
      </c>
      <c r="B70" s="33">
        <v>250</v>
      </c>
      <c r="C70" s="33">
        <v>219</v>
      </c>
      <c r="D70" s="33">
        <v>365</v>
      </c>
      <c r="E70" s="36">
        <v>185</v>
      </c>
      <c r="F70" s="36">
        <v>400</v>
      </c>
    </row>
    <row r="71" spans="1:6" ht="12.75">
      <c r="A71" s="33" t="s">
        <v>103</v>
      </c>
      <c r="B71" s="33">
        <v>300</v>
      </c>
      <c r="C71" s="33">
        <v>682</v>
      </c>
      <c r="D71" s="33">
        <v>0</v>
      </c>
      <c r="E71" s="32"/>
      <c r="F71" s="32"/>
    </row>
    <row r="72" spans="1:6" ht="12.75">
      <c r="A72" s="43" t="s">
        <v>34</v>
      </c>
      <c r="B72" s="38">
        <f>SUM(B68:B71)</f>
        <v>1250</v>
      </c>
      <c r="C72" s="38">
        <f>SUM(C68:C71)</f>
        <v>2636</v>
      </c>
      <c r="D72" s="38">
        <f>SUM(D68:D71)</f>
        <v>683</v>
      </c>
      <c r="E72" s="38">
        <f>SUM(E68:E71)</f>
        <v>7751</v>
      </c>
      <c r="F72" s="38">
        <f>SUM(F68:F71)</f>
        <v>4400</v>
      </c>
    </row>
    <row r="73" spans="1:6" ht="12.75">
      <c r="A73" s="43"/>
      <c r="B73" s="33"/>
      <c r="C73" s="33"/>
      <c r="D73" s="33"/>
      <c r="E73" s="32"/>
      <c r="F73" s="32"/>
    </row>
    <row r="74" spans="1:6" ht="12.75">
      <c r="A74" s="43" t="s">
        <v>35</v>
      </c>
      <c r="B74" s="38">
        <f>B65-B72</f>
        <v>1750</v>
      </c>
      <c r="C74" s="38">
        <f>C65-C72</f>
        <v>-2636</v>
      </c>
      <c r="D74" s="38">
        <f>D65-D72</f>
        <v>-483</v>
      </c>
      <c r="E74" s="38">
        <f>E65-E72</f>
        <v>-7751</v>
      </c>
      <c r="F74" s="38">
        <f>F65-F72</f>
        <v>-3400</v>
      </c>
    </row>
    <row r="75" spans="1:6" ht="12.75">
      <c r="A75" s="43"/>
      <c r="B75" s="33"/>
      <c r="C75" s="33"/>
      <c r="D75" s="33"/>
      <c r="E75" s="32"/>
      <c r="F75" s="32"/>
    </row>
    <row r="76" spans="1:6" ht="12.75">
      <c r="A76" s="31" t="s">
        <v>37</v>
      </c>
      <c r="B76" s="33"/>
      <c r="C76" s="33"/>
      <c r="D76" s="33"/>
      <c r="E76" s="32"/>
      <c r="F76" s="32"/>
    </row>
    <row r="77" spans="1:6" ht="12.75">
      <c r="A77" s="33" t="s">
        <v>38</v>
      </c>
      <c r="B77" s="30">
        <v>11000</v>
      </c>
      <c r="C77" s="30">
        <v>10712</v>
      </c>
      <c r="D77" s="30">
        <v>12894</v>
      </c>
      <c r="E77" s="34">
        <v>8776</v>
      </c>
      <c r="F77" s="34">
        <v>10000</v>
      </c>
    </row>
    <row r="78" spans="1:6" ht="12.75">
      <c r="A78" s="33" t="s">
        <v>39</v>
      </c>
      <c r="B78" s="35">
        <v>5500</v>
      </c>
      <c r="C78" s="35">
        <v>4336</v>
      </c>
      <c r="D78" s="35">
        <v>2153</v>
      </c>
      <c r="E78" s="29">
        <v>685</v>
      </c>
      <c r="F78" s="29">
        <v>3000</v>
      </c>
    </row>
    <row r="79" spans="1:6" ht="12.75">
      <c r="A79" s="33" t="s">
        <v>40</v>
      </c>
      <c r="B79" s="35">
        <v>5500</v>
      </c>
      <c r="C79" s="35">
        <v>1174</v>
      </c>
      <c r="D79" s="35">
        <v>790</v>
      </c>
      <c r="E79" s="32"/>
      <c r="F79" s="29">
        <v>1000</v>
      </c>
    </row>
    <row r="80" spans="1:6" ht="12.75">
      <c r="A80" s="33" t="s">
        <v>110</v>
      </c>
      <c r="B80" s="35"/>
      <c r="C80" s="35"/>
      <c r="D80" s="35"/>
      <c r="E80" s="32">
        <v>83</v>
      </c>
      <c r="F80" s="29">
        <v>100</v>
      </c>
    </row>
    <row r="81" spans="1:6" ht="12.75">
      <c r="A81" s="33" t="s">
        <v>41</v>
      </c>
      <c r="B81" s="35">
        <v>10000</v>
      </c>
      <c r="C81" s="35">
        <v>800</v>
      </c>
      <c r="D81" s="35">
        <v>65</v>
      </c>
      <c r="E81" s="32"/>
      <c r="F81" s="29">
        <v>0</v>
      </c>
    </row>
    <row r="82" spans="1:6" ht="12.75">
      <c r="A82" s="31" t="s">
        <v>42</v>
      </c>
      <c r="B82" s="38">
        <f>SUM(B77:B81)</f>
        <v>32000</v>
      </c>
      <c r="C82" s="38">
        <f>SUM(C77:C81)</f>
        <v>17022</v>
      </c>
      <c r="D82" s="38">
        <f>SUM(D77:D81)</f>
        <v>15902</v>
      </c>
      <c r="E82" s="38">
        <f>SUM(E77:E81)</f>
        <v>9544</v>
      </c>
      <c r="F82" s="38">
        <f>SUM(F77:F81)</f>
        <v>14100</v>
      </c>
    </row>
    <row r="83" spans="1:6" ht="12.75">
      <c r="A83" s="31"/>
      <c r="B83" s="33"/>
      <c r="C83" s="33"/>
      <c r="D83" s="33"/>
      <c r="E83" s="32"/>
      <c r="F83" s="32"/>
    </row>
    <row r="84" spans="1:6" ht="12.75">
      <c r="A84" s="31" t="s">
        <v>43</v>
      </c>
      <c r="B84" s="33"/>
      <c r="C84" s="33"/>
      <c r="D84" s="33"/>
      <c r="E84" s="32"/>
      <c r="F84" s="32"/>
    </row>
    <row r="85" spans="1:6" ht="12.75">
      <c r="A85" s="33" t="s">
        <v>44</v>
      </c>
      <c r="B85" s="30">
        <v>18000</v>
      </c>
      <c r="C85" s="30">
        <v>8950</v>
      </c>
      <c r="D85" s="30">
        <v>4958</v>
      </c>
      <c r="E85" s="34">
        <v>2650</v>
      </c>
      <c r="F85" s="34">
        <v>20000</v>
      </c>
    </row>
    <row r="86" spans="1:6" ht="12.75">
      <c r="A86" s="33" t="s">
        <v>45</v>
      </c>
      <c r="B86" s="35">
        <v>4000</v>
      </c>
      <c r="C86" s="35">
        <v>1685</v>
      </c>
      <c r="D86" s="35">
        <v>1406</v>
      </c>
      <c r="E86" s="29">
        <v>1131</v>
      </c>
      <c r="F86" s="29">
        <v>6000</v>
      </c>
    </row>
    <row r="87" spans="1:6" ht="12.75">
      <c r="A87" s="33" t="s">
        <v>108</v>
      </c>
      <c r="B87" s="35"/>
      <c r="C87" s="35"/>
      <c r="D87" s="35">
        <v>15000</v>
      </c>
      <c r="E87" s="29">
        <v>5085</v>
      </c>
      <c r="F87" s="29">
        <v>5000</v>
      </c>
    </row>
    <row r="88" spans="1:6" ht="12.75">
      <c r="A88" s="31" t="s">
        <v>46</v>
      </c>
      <c r="B88" s="38">
        <f>SUM(B85:B87)</f>
        <v>22000</v>
      </c>
      <c r="C88" s="38">
        <f>SUM(C85:C87)</f>
        <v>10635</v>
      </c>
      <c r="D88" s="38">
        <f>SUM(D85:D87)</f>
        <v>21364</v>
      </c>
      <c r="E88" s="38">
        <f>SUM(E85:E87)</f>
        <v>8866</v>
      </c>
      <c r="F88" s="38">
        <f>SUM(F85:F87)</f>
        <v>31000</v>
      </c>
    </row>
    <row r="89" spans="1:6" ht="12.75">
      <c r="A89" s="31"/>
      <c r="B89" s="33"/>
      <c r="C89" s="33"/>
      <c r="D89" s="33"/>
      <c r="E89" s="32"/>
      <c r="F89" s="32"/>
    </row>
    <row r="90" spans="1:6" ht="12.75">
      <c r="A90" s="31" t="s">
        <v>47</v>
      </c>
      <c r="B90" s="42">
        <f>B82-B88</f>
        <v>10000</v>
      </c>
      <c r="C90" s="42">
        <f>C82-C88</f>
        <v>6387</v>
      </c>
      <c r="D90" s="42">
        <f>D82-D88</f>
        <v>-5462</v>
      </c>
      <c r="E90" s="42">
        <f>E82-E88</f>
        <v>678</v>
      </c>
      <c r="F90" s="42">
        <f>F82-F88</f>
        <v>-16900</v>
      </c>
    </row>
    <row r="91" spans="1:6" ht="12.75">
      <c r="A91" s="31"/>
      <c r="B91" s="33"/>
      <c r="C91" s="33"/>
      <c r="D91" s="33"/>
      <c r="E91" s="32"/>
      <c r="F91" s="32"/>
    </row>
    <row r="92" spans="1:6" ht="12.75">
      <c r="A92" s="31" t="s">
        <v>48</v>
      </c>
      <c r="B92" s="33"/>
      <c r="C92" s="33"/>
      <c r="D92" s="33"/>
      <c r="E92" s="32"/>
      <c r="F92" s="32"/>
    </row>
    <row r="93" spans="1:6" ht="12.75">
      <c r="A93" s="33" t="s">
        <v>49</v>
      </c>
      <c r="B93" s="30">
        <v>7500</v>
      </c>
      <c r="C93" s="30">
        <v>7995</v>
      </c>
      <c r="D93" s="30">
        <v>7795</v>
      </c>
      <c r="E93" s="34">
        <v>7485</v>
      </c>
      <c r="F93" s="34">
        <v>7000</v>
      </c>
    </row>
    <row r="94" spans="1:6" ht="12.75">
      <c r="A94" s="33" t="s">
        <v>50</v>
      </c>
      <c r="B94" s="35">
        <v>300</v>
      </c>
      <c r="C94" s="35">
        <v>35</v>
      </c>
      <c r="D94" s="35">
        <v>0</v>
      </c>
      <c r="E94" s="32"/>
      <c r="F94" s="29">
        <v>200</v>
      </c>
    </row>
    <row r="95" spans="1:6" ht="12.75">
      <c r="A95" s="33" t="s">
        <v>51</v>
      </c>
      <c r="B95" s="35">
        <v>1000</v>
      </c>
      <c r="C95" s="35">
        <v>300</v>
      </c>
      <c r="D95" s="35">
        <v>0</v>
      </c>
      <c r="E95" s="32"/>
      <c r="F95" s="29">
        <v>200</v>
      </c>
    </row>
    <row r="96" spans="1:6" ht="12.75">
      <c r="A96" s="31" t="s">
        <v>52</v>
      </c>
      <c r="B96" s="38">
        <f>SUM(B93:B95)</f>
        <v>8800</v>
      </c>
      <c r="C96" s="38">
        <f>SUM(C93:C95)</f>
        <v>8330</v>
      </c>
      <c r="D96" s="38">
        <f>SUM(D93:D95)</f>
        <v>7795</v>
      </c>
      <c r="E96" s="38">
        <f>SUM(E93:E95)</f>
        <v>7485</v>
      </c>
      <c r="F96" s="38">
        <f>SUM(F93:F95)</f>
        <v>7400</v>
      </c>
    </row>
    <row r="97" spans="1:6" ht="12.75">
      <c r="A97" s="31"/>
      <c r="B97" s="33"/>
      <c r="C97" s="33"/>
      <c r="D97" s="33"/>
      <c r="E97" s="32"/>
      <c r="F97" s="32"/>
    </row>
    <row r="98" spans="1:6" ht="12.75">
      <c r="A98" s="31" t="s">
        <v>53</v>
      </c>
      <c r="B98" s="33"/>
      <c r="C98" s="33"/>
      <c r="D98" s="33"/>
      <c r="E98" s="32"/>
      <c r="F98" s="32"/>
    </row>
    <row r="99" spans="1:6" ht="12.75">
      <c r="A99" s="33" t="s">
        <v>54</v>
      </c>
      <c r="B99" s="30">
        <v>0</v>
      </c>
      <c r="C99" s="30">
        <v>0</v>
      </c>
      <c r="D99" s="30">
        <v>0</v>
      </c>
      <c r="E99" s="34">
        <v>396</v>
      </c>
      <c r="F99" s="34">
        <v>1500</v>
      </c>
    </row>
    <row r="100" spans="1:6" ht="12.75">
      <c r="A100" s="33" t="s">
        <v>55</v>
      </c>
      <c r="B100" s="35">
        <v>1000</v>
      </c>
      <c r="C100" s="35">
        <v>588</v>
      </c>
      <c r="D100" s="35">
        <v>328</v>
      </c>
      <c r="E100" s="29">
        <v>95</v>
      </c>
      <c r="F100" s="29">
        <v>300</v>
      </c>
    </row>
    <row r="101" spans="1:6" ht="12.75">
      <c r="A101" s="33" t="s">
        <v>56</v>
      </c>
      <c r="B101" s="35">
        <v>200</v>
      </c>
      <c r="C101" s="35">
        <v>0</v>
      </c>
      <c r="D101" s="35">
        <v>0</v>
      </c>
      <c r="E101" s="29">
        <v>53</v>
      </c>
      <c r="F101" s="29">
        <v>150</v>
      </c>
    </row>
    <row r="102" spans="1:6" ht="12.75">
      <c r="A102" s="31" t="s">
        <v>57</v>
      </c>
      <c r="B102" s="38">
        <f>SUM(B99:B101)</f>
        <v>1200</v>
      </c>
      <c r="C102" s="38">
        <f>SUM(C99:C101)</f>
        <v>588</v>
      </c>
      <c r="D102" s="38">
        <f>SUM(D99:D101)</f>
        <v>328</v>
      </c>
      <c r="E102" s="38">
        <f>SUM(E99:E101)</f>
        <v>544</v>
      </c>
      <c r="F102" s="38">
        <f>SUM(F99:F101)</f>
        <v>1950</v>
      </c>
    </row>
    <row r="103" spans="1:6" ht="12.75">
      <c r="A103" s="31"/>
      <c r="B103" s="33"/>
      <c r="C103" s="33"/>
      <c r="D103" s="33"/>
      <c r="E103" s="32"/>
      <c r="F103" s="32"/>
    </row>
    <row r="104" spans="1:6" ht="12.75">
      <c r="A104" s="31" t="s">
        <v>58</v>
      </c>
      <c r="B104" s="42">
        <f>B96-B102</f>
        <v>7600</v>
      </c>
      <c r="C104" s="42">
        <f>C96-C102</f>
        <v>7742</v>
      </c>
      <c r="D104" s="42">
        <f>D96-D102</f>
        <v>7467</v>
      </c>
      <c r="E104" s="42">
        <f>E96-E102</f>
        <v>6941</v>
      </c>
      <c r="F104" s="42">
        <f>F96-F102</f>
        <v>5450</v>
      </c>
    </row>
    <row r="105" spans="1:6" ht="12.75">
      <c r="A105" s="31"/>
      <c r="B105" s="33"/>
      <c r="C105" s="33"/>
      <c r="D105" s="33"/>
      <c r="E105" s="32"/>
      <c r="F105" s="32"/>
    </row>
    <row r="106" spans="1:6" ht="12.75">
      <c r="A106" s="31" t="s">
        <v>59</v>
      </c>
      <c r="B106" s="33"/>
      <c r="C106" s="33"/>
      <c r="D106" s="33"/>
      <c r="E106" s="32"/>
      <c r="F106" s="32"/>
    </row>
    <row r="107" spans="1:6" ht="12.75">
      <c r="A107" s="33" t="s">
        <v>60</v>
      </c>
      <c r="B107" s="30">
        <v>0</v>
      </c>
      <c r="C107" s="30">
        <v>0</v>
      </c>
      <c r="D107" s="30">
        <v>0</v>
      </c>
      <c r="E107" s="32"/>
      <c r="F107" s="34">
        <v>1000</v>
      </c>
    </row>
    <row r="108" spans="1:6" ht="12.75">
      <c r="A108" s="31" t="s">
        <v>61</v>
      </c>
      <c r="B108" s="38">
        <f>SUM(B107)</f>
        <v>0</v>
      </c>
      <c r="C108" s="38">
        <f>SUM(C107)</f>
        <v>0</v>
      </c>
      <c r="D108" s="38">
        <f>SUM(D107)</f>
        <v>0</v>
      </c>
      <c r="E108" s="32"/>
      <c r="F108" s="46">
        <f>SUM(F107)</f>
        <v>1000</v>
      </c>
    </row>
    <row r="109" spans="1:6" ht="12.75">
      <c r="A109" s="33"/>
      <c r="B109" s="33"/>
      <c r="C109" s="33"/>
      <c r="D109" s="33"/>
      <c r="E109" s="32"/>
      <c r="F109" s="32"/>
    </row>
    <row r="110" spans="1:6" ht="12.75">
      <c r="A110" s="43" t="s">
        <v>62</v>
      </c>
      <c r="B110" s="33"/>
      <c r="C110" s="33"/>
      <c r="D110" s="33"/>
      <c r="E110" s="32"/>
      <c r="F110" s="32"/>
    </row>
    <row r="111" spans="1:6" ht="12.75">
      <c r="A111" s="33" t="s">
        <v>63</v>
      </c>
      <c r="B111" s="30">
        <v>0</v>
      </c>
      <c r="C111" s="30">
        <v>0</v>
      </c>
      <c r="D111" s="30">
        <v>750</v>
      </c>
      <c r="E111" s="34">
        <v>750</v>
      </c>
      <c r="F111" s="34">
        <v>750</v>
      </c>
    </row>
    <row r="112" spans="1:6" ht="12.75">
      <c r="A112" s="43" t="s">
        <v>64</v>
      </c>
      <c r="B112" s="38">
        <f>SUM(B111)</f>
        <v>0</v>
      </c>
      <c r="C112" s="38">
        <f>SUM(C111)</f>
        <v>0</v>
      </c>
      <c r="D112" s="38">
        <f>SUM(D111)</f>
        <v>750</v>
      </c>
      <c r="E112" s="38">
        <f>SUM(E111)</f>
        <v>750</v>
      </c>
      <c r="F112" s="38">
        <f>SUM(F111)</f>
        <v>750</v>
      </c>
    </row>
    <row r="113" spans="1:6" ht="12.75">
      <c r="A113" s="43"/>
      <c r="B113" s="33"/>
      <c r="C113" s="33"/>
      <c r="D113" s="33"/>
      <c r="E113" s="32"/>
      <c r="F113" s="32"/>
    </row>
    <row r="114" spans="1:6" ht="12.75">
      <c r="A114" s="43" t="s">
        <v>65</v>
      </c>
      <c r="B114" s="39">
        <f>B108-B112</f>
        <v>0</v>
      </c>
      <c r="C114" s="39">
        <f>C108-C112</f>
        <v>0</v>
      </c>
      <c r="D114" s="39">
        <f>D108-D112</f>
        <v>-750</v>
      </c>
      <c r="E114" s="39">
        <f>E108-E112</f>
        <v>-750</v>
      </c>
      <c r="F114" s="39">
        <f>F108-F112</f>
        <v>250</v>
      </c>
    </row>
    <row r="115" spans="1:6" ht="12.75">
      <c r="A115" s="31"/>
      <c r="B115" s="33"/>
      <c r="C115" s="33"/>
      <c r="D115" s="33"/>
      <c r="E115" s="32"/>
      <c r="F115" s="32"/>
    </row>
    <row r="116" spans="1:6" ht="12.75">
      <c r="A116" s="31" t="s">
        <v>104</v>
      </c>
      <c r="B116" s="33"/>
      <c r="C116" s="33"/>
      <c r="D116" s="33"/>
      <c r="E116" s="32"/>
      <c r="F116" s="32"/>
    </row>
    <row r="117" spans="1:6" ht="12.75">
      <c r="A117" s="33" t="s">
        <v>66</v>
      </c>
      <c r="B117" s="30">
        <v>0</v>
      </c>
      <c r="C117" s="30">
        <v>0</v>
      </c>
      <c r="D117" s="30">
        <v>10005</v>
      </c>
      <c r="E117" s="34">
        <v>415</v>
      </c>
      <c r="F117" s="34">
        <v>10000</v>
      </c>
    </row>
    <row r="118" spans="1:6" ht="12.75">
      <c r="A118" s="33" t="s">
        <v>101</v>
      </c>
      <c r="B118" s="33">
        <v>0</v>
      </c>
      <c r="C118" s="33">
        <v>0</v>
      </c>
      <c r="D118" s="44">
        <v>350</v>
      </c>
      <c r="E118" s="32"/>
      <c r="F118" s="36">
        <v>1000</v>
      </c>
    </row>
    <row r="119" spans="1:6" ht="12.75">
      <c r="A119" s="33" t="s">
        <v>67</v>
      </c>
      <c r="B119" s="35">
        <v>0</v>
      </c>
      <c r="C119" s="35">
        <v>0</v>
      </c>
      <c r="D119" s="35">
        <v>0</v>
      </c>
      <c r="E119" s="32"/>
      <c r="F119" s="29">
        <v>500</v>
      </c>
    </row>
    <row r="120" spans="1:6" ht="12.75">
      <c r="A120" s="31" t="s">
        <v>94</v>
      </c>
      <c r="B120" s="38">
        <f>SUM(B117:B119)</f>
        <v>0</v>
      </c>
      <c r="C120" s="38">
        <f>SUM(C117:C119)</f>
        <v>0</v>
      </c>
      <c r="D120" s="38">
        <f>SUM(D117:D119)</f>
        <v>10355</v>
      </c>
      <c r="E120" s="38">
        <f>SUM(E117:E119)</f>
        <v>415</v>
      </c>
      <c r="F120" s="38">
        <f>SUM(F117:F119)</f>
        <v>11500</v>
      </c>
    </row>
    <row r="121" spans="1:6" ht="12.75">
      <c r="A121" s="31"/>
      <c r="B121" s="33"/>
      <c r="C121" s="33"/>
      <c r="D121" s="33"/>
      <c r="E121" s="32"/>
      <c r="F121" s="32"/>
    </row>
    <row r="122" spans="1:6" ht="12.75">
      <c r="A122" s="31" t="s">
        <v>95</v>
      </c>
      <c r="B122" s="33"/>
      <c r="C122" s="33"/>
      <c r="D122" s="33"/>
      <c r="E122" s="32"/>
      <c r="F122" s="32"/>
    </row>
    <row r="123" spans="1:6" ht="12.75">
      <c r="A123" s="33" t="s">
        <v>69</v>
      </c>
      <c r="B123" s="30">
        <v>0</v>
      </c>
      <c r="C123" s="30">
        <v>0</v>
      </c>
      <c r="D123" s="30">
        <v>9528</v>
      </c>
      <c r="E123" s="32"/>
      <c r="F123" s="34">
        <v>9000</v>
      </c>
    </row>
    <row r="124" spans="1:6" ht="12.75">
      <c r="A124" s="33" t="s">
        <v>70</v>
      </c>
      <c r="B124" s="35">
        <v>0</v>
      </c>
      <c r="C124" s="35">
        <v>0</v>
      </c>
      <c r="D124" s="35">
        <v>903</v>
      </c>
      <c r="E124" s="32"/>
      <c r="F124" s="29">
        <v>1000</v>
      </c>
    </row>
    <row r="125" spans="1:6" ht="12.75">
      <c r="A125" s="33" t="s">
        <v>71</v>
      </c>
      <c r="B125" s="35">
        <v>0</v>
      </c>
      <c r="C125" s="35"/>
      <c r="D125" s="35">
        <v>0</v>
      </c>
      <c r="E125" s="32"/>
      <c r="F125" s="33">
        <v>2000</v>
      </c>
    </row>
    <row r="126" spans="1:6" ht="12.75">
      <c r="A126" s="31" t="s">
        <v>96</v>
      </c>
      <c r="B126" s="38">
        <f>SUM(B123:B125)</f>
        <v>0</v>
      </c>
      <c r="C126" s="38">
        <f>SUM(C123:C125)</f>
        <v>0</v>
      </c>
      <c r="D126" s="38">
        <f>SUM(D123:D125)</f>
        <v>10431</v>
      </c>
      <c r="E126" s="38">
        <f>SUM(E123:E125)</f>
        <v>0</v>
      </c>
      <c r="F126" s="38">
        <f>SUM(F123:F125)</f>
        <v>12000</v>
      </c>
    </row>
    <row r="127" spans="1:6" ht="12.75">
      <c r="A127" s="31"/>
      <c r="B127" s="33"/>
      <c r="C127" s="33"/>
      <c r="D127" s="33"/>
      <c r="E127" s="32"/>
      <c r="F127" s="32"/>
    </row>
    <row r="128" spans="1:6" ht="12.75">
      <c r="A128" s="31" t="s">
        <v>73</v>
      </c>
      <c r="B128" s="42">
        <f>B120-B126</f>
        <v>0</v>
      </c>
      <c r="C128" s="42">
        <f>C120-C126</f>
        <v>0</v>
      </c>
      <c r="D128" s="42">
        <f>D120-D126</f>
        <v>-76</v>
      </c>
      <c r="E128" s="42">
        <f>E120-E126</f>
        <v>415</v>
      </c>
      <c r="F128" s="42">
        <f>F120-F126</f>
        <v>-500</v>
      </c>
    </row>
    <row r="129" spans="1:6" ht="12.75">
      <c r="A129" s="31"/>
      <c r="B129" s="33"/>
      <c r="C129" s="33"/>
      <c r="D129" s="33"/>
      <c r="E129" s="32"/>
      <c r="F129" s="32"/>
    </row>
    <row r="130" spans="1:6" ht="12.75">
      <c r="A130" s="31" t="s">
        <v>74</v>
      </c>
      <c r="B130" s="41" t="e">
        <f>SUM(B13,B52,B65,#REF!,B82,B96,B108,B120)</f>
        <v>#REF!</v>
      </c>
      <c r="C130" s="41">
        <f>SUM(C13,C52,C65,C82,C96,C108,C120)</f>
        <v>164930</v>
      </c>
      <c r="D130" s="41">
        <f>SUM(D13,D52,D65,D82,D96,D108,D120)</f>
        <v>151813</v>
      </c>
      <c r="E130" s="41">
        <f>SUM(E13,E52,E65,E82,E96,E108,E120)</f>
        <v>139214</v>
      </c>
      <c r="F130" s="41">
        <f>SUM(F13,F52,F65,F82,F96,F108,F120)</f>
        <v>156450</v>
      </c>
    </row>
    <row r="131" spans="1:6" ht="12.75">
      <c r="A131" s="31" t="s">
        <v>75</v>
      </c>
      <c r="B131" s="45" t="e">
        <f>SUM(B44,B59,B72,#REF!,B88,B102,B112,B126)</f>
        <v>#REF!</v>
      </c>
      <c r="C131" s="45">
        <f>SUM(C44,C59,C72,C88,C102,C112,C126)</f>
        <v>181240</v>
      </c>
      <c r="D131" s="45">
        <f>SUM(D44,D59,D72,D88,D102,D112,D126)</f>
        <v>149923</v>
      </c>
      <c r="E131" s="45">
        <f>SUM(E44,E59,E72,E88,E102,E112,E126)</f>
        <v>108341</v>
      </c>
      <c r="F131" s="45">
        <f>SUM(F44,F59,F72,F88,F102,F112,F126)</f>
        <v>142700</v>
      </c>
    </row>
    <row r="132" spans="1:6" ht="12.75">
      <c r="A132" s="33"/>
      <c r="B132" s="33"/>
      <c r="C132" s="33"/>
      <c r="D132" s="33"/>
      <c r="E132" s="32"/>
      <c r="F132" s="32"/>
    </row>
    <row r="133" spans="1:6" ht="12.75">
      <c r="A133" s="31" t="s">
        <v>76</v>
      </c>
      <c r="B133" s="42" t="e">
        <f>B130-B131</f>
        <v>#REF!</v>
      </c>
      <c r="C133" s="42">
        <f>C130-C131</f>
        <v>-16310</v>
      </c>
      <c r="D133" s="42">
        <f>D130-D131</f>
        <v>1890</v>
      </c>
      <c r="E133" s="42">
        <f>E130-E131</f>
        <v>30873</v>
      </c>
      <c r="F133" s="42">
        <f>F130-F131</f>
        <v>13750</v>
      </c>
    </row>
    <row r="134" spans="1:6" ht="12.75">
      <c r="A134" s="32"/>
      <c r="B134" s="33"/>
      <c r="C134" s="33"/>
      <c r="D134" s="33"/>
      <c r="E134" s="32"/>
      <c r="F134" s="32"/>
    </row>
    <row r="135" spans="1:6" ht="12.75">
      <c r="A135" s="36" t="s">
        <v>126</v>
      </c>
      <c r="B135" s="47"/>
      <c r="C135" s="47"/>
      <c r="D135" s="47"/>
      <c r="E135" s="47"/>
      <c r="F135" s="47"/>
    </row>
    <row r="136" spans="1:6" ht="12.75">
      <c r="A136" s="36" t="s">
        <v>125</v>
      </c>
      <c r="B136" s="21"/>
      <c r="C136" s="21"/>
      <c r="D136" s="21"/>
      <c r="E136" s="21"/>
      <c r="F136" s="21"/>
    </row>
    <row r="137" ht="12.75">
      <c r="A137" s="36" t="s">
        <v>127</v>
      </c>
    </row>
    <row r="138" ht="12.75">
      <c r="A138" s="21"/>
    </row>
    <row r="139" ht="12.75">
      <c r="A139" s="21"/>
    </row>
    <row r="140" ht="12.75">
      <c r="A140" s="22"/>
    </row>
    <row r="144" ht="12.75">
      <c r="A144" s="22" t="s">
        <v>0</v>
      </c>
    </row>
  </sheetData>
  <printOptions gridLines="1"/>
  <pageMargins left="0.5" right="0.5" top="1" bottom="1" header="0.5" footer="0.5"/>
  <pageSetup horizontalDpi="300" verticalDpi="300" orientation="portrait" scale="98" r:id="rId1"/>
  <headerFooter alignWithMargins="0">
    <oddHeader>&amp;C&amp;14American Institute of Chemists
2004 Budget</oddHeader>
    <oddFooter>&amp;CPrepared by SHARON DOBSON &amp;D&amp;RPage &amp;P</oddFooter>
  </headerFooter>
  <rowBreaks count="4" manualBreakCount="4">
    <brk id="46" max="255" man="1"/>
    <brk id="91" max="5" man="1"/>
    <brk id="247" max="65535" man="1"/>
    <brk id="259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G3:H309"/>
  <sheetViews>
    <sheetView workbookViewId="0" topLeftCell="A1">
      <selection activeCell="G16" sqref="G16"/>
    </sheetView>
  </sheetViews>
  <sheetFormatPr defaultColWidth="9.140625" defaultRowHeight="12.75"/>
  <cols>
    <col min="1" max="1" width="27.421875" style="0" customWidth="1"/>
    <col min="2" max="2" width="11.00390625" style="0" customWidth="1"/>
    <col min="3" max="3" width="12.421875" style="0" customWidth="1"/>
    <col min="4" max="4" width="10.8515625" style="0" customWidth="1"/>
    <col min="5" max="6" width="14.57421875" style="0" customWidth="1"/>
  </cols>
  <sheetData>
    <row r="3" ht="12.75">
      <c r="H3" s="1"/>
    </row>
    <row r="4" ht="12.75">
      <c r="H4" s="1"/>
    </row>
    <row r="6" spans="7:8" ht="15.75">
      <c r="G6" s="5" t="s">
        <v>0</v>
      </c>
      <c r="H6" t="s">
        <v>0</v>
      </c>
    </row>
    <row r="20" ht="12.75">
      <c r="G20" s="11" t="s">
        <v>0</v>
      </c>
    </row>
    <row r="24" ht="12.75">
      <c r="G24" s="11" t="s">
        <v>0</v>
      </c>
    </row>
    <row r="27" ht="12.75">
      <c r="G27" s="11" t="s">
        <v>0</v>
      </c>
    </row>
    <row r="201" ht="12.75">
      <c r="G201" t="s">
        <v>0</v>
      </c>
    </row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304" ht="12.75" hidden="1"/>
    <row r="305" ht="12.75" hidden="1"/>
    <row r="306" ht="12.75" hidden="1"/>
    <row r="307" ht="12.75" hidden="1"/>
    <row r="308" ht="12.75" hidden="1"/>
    <row r="309" ht="12.75" hidden="1">
      <c r="H309" t="s">
        <v>0</v>
      </c>
    </row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21" ht="12.75" hidden="1"/>
  </sheetData>
  <printOptions/>
  <pageMargins left="0.5" right="0.5" top="1" bottom="0.5" header="0.4" footer="0.5"/>
  <pageSetup horizontalDpi="300" verticalDpi="300" orientation="portrait" r:id="rId1"/>
  <headerFooter alignWithMargins="0">
    <oddHeader>&amp;C&amp;14American Institute of Chemists
1997 Proposed Budget
&amp;R
</oddHeader>
  </headerFooter>
  <rowBreaks count="4" manualBreakCount="4">
    <brk id="201" max="65535" man="1"/>
    <brk id="204" max="65535" man="1"/>
    <brk id="205" max="65535" man="1"/>
    <brk id="314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C21" sqref="C21"/>
    </sheetView>
  </sheetViews>
  <sheetFormatPr defaultColWidth="9.140625" defaultRowHeight="12.75"/>
  <cols>
    <col min="1" max="1" width="30.00390625" style="0" customWidth="1"/>
    <col min="3" max="3" width="15.00390625" style="0" customWidth="1"/>
  </cols>
  <sheetData>
    <row r="1" ht="15.75">
      <c r="C1" s="4"/>
    </row>
    <row r="2" spans="1:3" ht="15.75">
      <c r="A2" s="2" t="s">
        <v>77</v>
      </c>
      <c r="C2" s="17" t="s">
        <v>97</v>
      </c>
    </row>
    <row r="3" spans="1:3" ht="15.75">
      <c r="A3" s="2"/>
      <c r="C3" s="7"/>
    </row>
    <row r="4" spans="1:4" ht="12.75">
      <c r="A4" s="3" t="s">
        <v>78</v>
      </c>
      <c r="C4" s="24">
        <v>142982</v>
      </c>
      <c r="D4" s="12">
        <f aca="true" t="shared" si="0" ref="D4:D9">+C4/$C$10</f>
        <v>0.7634053231533143</v>
      </c>
    </row>
    <row r="5" spans="1:4" ht="12.75">
      <c r="A5" s="3" t="s">
        <v>79</v>
      </c>
      <c r="C5" s="24">
        <v>8918</v>
      </c>
      <c r="D5" s="12">
        <f t="shared" si="0"/>
        <v>0.047614725433140236</v>
      </c>
    </row>
    <row r="6" spans="1:4" ht="12.75">
      <c r="A6" s="3" t="s">
        <v>80</v>
      </c>
      <c r="C6" s="25">
        <v>231</v>
      </c>
      <c r="D6" s="12">
        <f t="shared" si="0"/>
        <v>0.0012333484609840092</v>
      </c>
    </row>
    <row r="7" spans="1:4" ht="12.75">
      <c r="A7" s="3" t="s">
        <v>42</v>
      </c>
      <c r="C7" s="24">
        <v>26809</v>
      </c>
      <c r="D7" s="12">
        <f t="shared" si="0"/>
        <v>0.14313783069489308</v>
      </c>
    </row>
    <row r="8" spans="1:4" ht="12.75">
      <c r="A8" s="3" t="s">
        <v>52</v>
      </c>
      <c r="C8" s="24">
        <v>8355</v>
      </c>
      <c r="D8" s="12">
        <f t="shared" si="0"/>
        <v>0.044608772257668385</v>
      </c>
    </row>
    <row r="9" spans="1:4" ht="12.75">
      <c r="A9" s="3" t="s">
        <v>68</v>
      </c>
      <c r="C9" s="24">
        <v>0</v>
      </c>
      <c r="D9" s="12">
        <f t="shared" si="0"/>
        <v>0</v>
      </c>
    </row>
    <row r="10" spans="1:4" ht="15.75">
      <c r="A10" s="2" t="s">
        <v>74</v>
      </c>
      <c r="C10" s="8">
        <f>SUM(C4:C9)</f>
        <v>187295</v>
      </c>
      <c r="D10" s="12">
        <f>SUM(D4:D9)</f>
        <v>1</v>
      </c>
    </row>
    <row r="12" ht="15.75">
      <c r="C12" s="4"/>
    </row>
    <row r="13" spans="1:3" ht="15.75">
      <c r="A13" s="2" t="s">
        <v>81</v>
      </c>
      <c r="C13" s="17" t="s">
        <v>97</v>
      </c>
    </row>
    <row r="15" spans="1:4" ht="12.75">
      <c r="A15" s="3" t="s">
        <v>82</v>
      </c>
      <c r="C15" s="9">
        <v>143512</v>
      </c>
      <c r="D15" s="12">
        <f aca="true" t="shared" si="1" ref="D15:D20">+C15/$C$21</f>
        <v>0.7206769277123559</v>
      </c>
    </row>
    <row r="16" spans="1:4" ht="12.75">
      <c r="A16" s="3" t="s">
        <v>83</v>
      </c>
      <c r="C16" s="9">
        <v>16979</v>
      </c>
      <c r="D16" s="12">
        <f t="shared" si="1"/>
        <v>0.0852637657870289</v>
      </c>
    </row>
    <row r="17" spans="1:4" ht="12.75">
      <c r="A17" s="3" t="s">
        <v>36</v>
      </c>
      <c r="C17" s="9">
        <v>3341</v>
      </c>
      <c r="D17" s="12">
        <f t="shared" si="1"/>
        <v>0.01677756295980114</v>
      </c>
    </row>
    <row r="18" spans="1:4" ht="12.75">
      <c r="A18" s="3" t="s">
        <v>46</v>
      </c>
      <c r="C18" s="9">
        <v>34565</v>
      </c>
      <c r="D18" s="12">
        <f t="shared" si="1"/>
        <v>0.17357571496723329</v>
      </c>
    </row>
    <row r="19" spans="1:4" ht="12.75">
      <c r="A19" s="3" t="s">
        <v>57</v>
      </c>
      <c r="C19" s="9">
        <v>738</v>
      </c>
      <c r="D19" s="12">
        <f t="shared" si="1"/>
        <v>0.003706028573580737</v>
      </c>
    </row>
    <row r="20" spans="1:4" ht="12.75">
      <c r="A20" s="3" t="s">
        <v>72</v>
      </c>
      <c r="C20" s="9">
        <v>0</v>
      </c>
      <c r="D20" s="12">
        <f t="shared" si="1"/>
        <v>0</v>
      </c>
    </row>
    <row r="21" spans="1:4" ht="12.75">
      <c r="A21" s="3" t="s">
        <v>75</v>
      </c>
      <c r="C21" s="10">
        <f>SUM(C15:C20)</f>
        <v>199135</v>
      </c>
      <c r="D21" s="12">
        <f>SUM(D15:D20)</f>
        <v>0.9999999999999999</v>
      </c>
    </row>
    <row r="23" spans="1:3" ht="15.75">
      <c r="A23" s="5" t="s">
        <v>76</v>
      </c>
      <c r="C23" s="8">
        <f>C10-C21</f>
        <v>-11840</v>
      </c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7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blackAndWhite="1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5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B4" sqref="B4"/>
    </sheetView>
  </sheetViews>
  <sheetFormatPr defaultColWidth="9.140625" defaultRowHeight="12.75"/>
  <cols>
    <col min="1" max="1" width="30.00390625" style="0" customWidth="1"/>
    <col min="2" max="3" width="15.00390625" style="0" customWidth="1"/>
  </cols>
  <sheetData>
    <row r="1" spans="2:3" ht="12.75">
      <c r="B1" s="14" t="s">
        <v>84</v>
      </c>
      <c r="C1" s="15" t="s">
        <v>85</v>
      </c>
    </row>
    <row r="2" spans="1:3" ht="12.75">
      <c r="A2" s="3" t="s">
        <v>78</v>
      </c>
      <c r="B2" s="9" t="e">
        <f>Sheet4!#REF!</f>
        <v>#REF!</v>
      </c>
      <c r="C2" s="9" t="e">
        <f>Sheet4!#REF!</f>
        <v>#REF!</v>
      </c>
    </row>
    <row r="3" spans="1:3" ht="12.75">
      <c r="A3" s="3" t="s">
        <v>79</v>
      </c>
      <c r="B3" s="9" t="e">
        <f>Sheet4!#REF!</f>
        <v>#REF!</v>
      </c>
      <c r="C3" s="9" t="e">
        <f>Sheet4!#REF!</f>
        <v>#REF!</v>
      </c>
    </row>
    <row r="4" spans="1:3" ht="12.75">
      <c r="A4" s="3" t="s">
        <v>80</v>
      </c>
      <c r="B4" s="6" t="e">
        <f>Sheet4!#REF!</f>
        <v>#REF!</v>
      </c>
      <c r="C4" s="9" t="e">
        <f>Sheet4!#REF!</f>
        <v>#REF!</v>
      </c>
    </row>
    <row r="5" spans="1:3" ht="12.75">
      <c r="A5" s="16" t="s">
        <v>86</v>
      </c>
      <c r="B5" s="9" t="e">
        <f>Sheet4!#REF!</f>
        <v>#REF!</v>
      </c>
      <c r="C5" s="9" t="e">
        <f>Sheet4!#REF!</f>
        <v>#REF!</v>
      </c>
    </row>
    <row r="6" spans="1:3" ht="12.75">
      <c r="A6" s="16" t="s">
        <v>87</v>
      </c>
      <c r="B6" s="9" t="e">
        <f>Sheet4!#REF!</f>
        <v>#REF!</v>
      </c>
      <c r="C6" s="9" t="e">
        <f>Sheet4!#REF!</f>
        <v>#REF!</v>
      </c>
    </row>
    <row r="7" spans="1:3" ht="12.75">
      <c r="A7" s="16" t="s">
        <v>88</v>
      </c>
      <c r="B7" s="9" t="e">
        <f>Sheet4!#REF!</f>
        <v>#REF!</v>
      </c>
      <c r="C7" s="9" t="e">
        <f>Sheet4!#REF!</f>
        <v>#REF!</v>
      </c>
    </row>
    <row r="8" spans="1:3" ht="15.75">
      <c r="A8" s="13" t="s">
        <v>89</v>
      </c>
      <c r="B8" s="8" t="e">
        <f>SUM(B2:B7)</f>
        <v>#REF!</v>
      </c>
      <c r="C8" s="10" t="e">
        <f>SUM(C2:C7)</f>
        <v>#REF!</v>
      </c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1995 Budget</dc:title>
  <dc:subject/>
  <dc:creator>SHARON DOBSON</dc:creator>
  <cp:keywords/>
  <dc:description/>
  <cp:lastModifiedBy>David Shamer</cp:lastModifiedBy>
  <cp:lastPrinted>2004-02-18T17:11:40Z</cp:lastPrinted>
  <dcterms:created xsi:type="dcterms:W3CDTF">1999-01-05T14:17:28Z</dcterms:created>
  <dcterms:modified xsi:type="dcterms:W3CDTF">2004-04-10T17:47:06Z</dcterms:modified>
  <cp:category/>
  <cp:version/>
  <cp:contentType/>
  <cp:contentStatus/>
</cp:coreProperties>
</file>